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Лист1" sheetId="1" r:id="rId1"/>
  </sheets>
  <definedNames>
    <definedName name="_xlnm._FilterDatabase" localSheetId="0" hidden="1">Лист1!$A$4:$AA$4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2" i="1"/>
  <c r="O11" i="1"/>
  <c r="K5" i="1" l="1"/>
  <c r="K6" i="1"/>
  <c r="K10" i="1"/>
  <c r="K9" i="1"/>
  <c r="K8" i="1"/>
  <c r="K7" i="1"/>
  <c r="K12" i="1"/>
  <c r="K11" i="1"/>
</calcChain>
</file>

<file path=xl/sharedStrings.xml><?xml version="1.0" encoding="utf-8"?>
<sst xmlns="http://schemas.openxmlformats.org/spreadsheetml/2006/main" count="80" uniqueCount="57">
  <si>
    <t>набор</t>
  </si>
  <si>
    <t>СПП 2024</t>
  </si>
  <si>
    <t>Медициналық көмек формасы/Форма мед помощи</t>
  </si>
  <si>
    <t>ХПА/Международное непатентованное наименование</t>
  </si>
  <si>
    <t>Дәрілік зат формасы/Лекарственная  форма</t>
  </si>
  <si>
    <t>Өлшем бірлігі/Единица измерения</t>
  </si>
  <si>
    <t>Цена ЕД на закуп (при поставке ЛС на условиях отличных от условий DDP), тенге</t>
  </si>
  <si>
    <t>Цена ЕД на закуп (при поставке ЛС на условиях DDP), тенге</t>
  </si>
  <si>
    <t>Сумма по цене закупа (при поставке ЛС на условиях отличных от условий DDP), тенге</t>
  </si>
  <si>
    <t>Сумма по цене закупа (при поставке ЛС на условиях DDP), тенге</t>
  </si>
  <si>
    <t>Тіркеу куәлігінің №/№ Регистрационного удостоверения</t>
  </si>
  <si>
    <t xml:space="preserve">Саудалық атауы/Торговое наименование </t>
  </si>
  <si>
    <t>Производитель/Өндірушінің атауы</t>
  </si>
  <si>
    <t>Саны/Количество к закупу</t>
  </si>
  <si>
    <t>Жеткізу кестесі/График поставки</t>
  </si>
  <si>
    <t>с 15 декабря 2023 по 15 января 2024</t>
  </si>
  <si>
    <t>с 1 по 15 февраля 2024</t>
  </si>
  <si>
    <t>с 1 по 15 апреля 2024</t>
  </si>
  <si>
    <t>с 1 по 15 июня 2024</t>
  </si>
  <si>
    <t>с 1 по 15 август 2024</t>
  </si>
  <si>
    <t>с 1 по 15 октября 2024</t>
  </si>
  <si>
    <t>№</t>
  </si>
  <si>
    <t>Стационар</t>
  </si>
  <si>
    <t>таблетка</t>
  </si>
  <si>
    <t>Пазопаниб</t>
  </si>
  <si>
    <t>таблетка 400 мг</t>
  </si>
  <si>
    <t>Церитиниб</t>
  </si>
  <si>
    <t>капсула 150 мг</t>
  </si>
  <si>
    <t>капсула</t>
  </si>
  <si>
    <t>Комплект расходных материалов для сбора плазмы с двумя мешками</t>
  </si>
  <si>
    <t xml:space="preserve">Центрифужный колокол 625HS; Раствор цитрата натрия 4%, объёмом 250 мл стерильный, однократного применения; Контейнер (двухкамерный) для сбора плазмы адаптированный к восполнению физиологическим раствором, стерильный, однократного применения. Магистраль для сбора плазмы стерильная, однократного применения. </t>
  </si>
  <si>
    <t>комплект</t>
  </si>
  <si>
    <t>Набор операционно-перевязочных изделий одноразовый стерильный</t>
  </si>
  <si>
    <t>тампон нетканый без резинового кольца, M - 1 шт.</t>
  </si>
  <si>
    <t>тампон марлевый без резинового кольца, без рентгенконтрастной нити L - 1 шт.</t>
  </si>
  <si>
    <t>тампон марлевый без резинового кольца, без рентгенконтрастной нити M - 1 шт.</t>
  </si>
  <si>
    <t>РК-ЛС-5№017862</t>
  </si>
  <si>
    <t>Вотриент</t>
  </si>
  <si>
    <t>РК-ИМН-5№017963</t>
  </si>
  <si>
    <t>Зикадия</t>
  </si>
  <si>
    <t>РК-ИМН-5№019771</t>
  </si>
  <si>
    <t>ҚР ДСМ шекті бағасы/Предельная цена по МЗ РК</t>
  </si>
  <si>
    <t xml:space="preserve"> РК-ЛС-5№022282</t>
  </si>
  <si>
    <t>АЛО; Стационар</t>
  </si>
  <si>
    <t>Инфузионный набор к помпам инсулиновым</t>
  </si>
  <si>
    <t>Длина канюли 6 мм</t>
  </si>
  <si>
    <t>Длина канюли 9 мм</t>
  </si>
  <si>
    <t>РК-ИМН-5№021857</t>
  </si>
  <si>
    <t>Система инфузионная MiniMed™ Quick-Set™, модель  ММТ-399А, стерильная, однократного применения, в упаковке №10</t>
  </si>
  <si>
    <t>Система инфузионная MiniMed™ Quick-Set™, модель  ММТ-397А, стерильная, однократного применения, в упаковке №10</t>
  </si>
  <si>
    <t>Unomedical Devices S.A. de C.V., Мексика</t>
  </si>
  <si>
    <t>ТОО «Эйра Мед», Казахстан</t>
  </si>
  <si>
    <t>«Мерусар и К», Казахстан</t>
  </si>
  <si>
    <t>Зигфрид Барбера С.Л. 
Барбера дель Вальес/Барселона, Испания</t>
  </si>
  <si>
    <t>Новартис Фарма Штейн АГ, Швейцария</t>
  </si>
  <si>
    <t>«СҚ-Фармация» ЖШС
Басқарма Төрағасының 
2023 жылғы «1» қарашадағы 
№ 03-02/601 бұйрығына 1 қосымша</t>
  </si>
  <si>
    <t xml:space="preserve">Приложение 1
к приказу Председателя Правления 
ТОО «СК-Фармация»
от «1» ноября 2023 года 
№ 03-02/601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</si>
</sst>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.000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3" fontId="4" fillId="0" borderId="0" xfId="1" applyFont="1" applyAlignment="1">
      <alignment horizontal="center"/>
    </xf>
    <xf numFmtId="0" fontId="4" fillId="0" borderId="0" xfId="0" applyFont="1" applyFill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 wrapText="1"/>
    </xf>
    <xf numFmtId="164" fontId="4" fillId="0" borderId="0" xfId="0" applyNumberFormat="1" applyFont="1"/>
    <xf numFmtId="0" fontId="6" fillId="0" borderId="0" xfId="0" applyFont="1"/>
    <xf numFmtId="43" fontId="4" fillId="0" borderId="1" xfId="1" applyNumberFormat="1" applyFont="1" applyBorder="1" applyAlignment="1">
      <alignment horizontal="center" wrapText="1"/>
    </xf>
    <xf numFmtId="43" fontId="4" fillId="3" borderId="1" xfId="1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65" fontId="4" fillId="0" borderId="1" xfId="1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1" fontId="4" fillId="0" borderId="1" xfId="1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43" fontId="4" fillId="0" borderId="1" xfId="0" applyNumberFormat="1" applyFont="1" applyBorder="1" applyAlignment="1">
      <alignment wrapText="1"/>
    </xf>
    <xf numFmtId="165" fontId="4" fillId="0" borderId="1" xfId="1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" fontId="3" fillId="2" borderId="1" xfId="2" applyNumberFormat="1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4" fontId="3" fillId="2" borderId="3" xfId="2" applyNumberFormat="1" applyFont="1" applyFill="1" applyBorder="1" applyAlignment="1">
      <alignment horizontal="center" vertical="center" wrapText="1"/>
    </xf>
    <xf numFmtId="4" fontId="3" fillId="2" borderId="4" xfId="2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A4" zoomScale="70" zoomScaleNormal="70" zoomScaleSheetLayoutView="70" workbookViewId="0">
      <selection activeCell="I11" sqref="I11"/>
    </sheetView>
  </sheetViews>
  <sheetFormatPr defaultRowHeight="15.75" x14ac:dyDescent="0.25"/>
  <cols>
    <col min="1" max="1" width="5.85546875" style="9" customWidth="1"/>
    <col min="2" max="2" width="9.28515625" style="9" bestFit="1" customWidth="1"/>
    <col min="3" max="3" width="16.140625" style="9" customWidth="1"/>
    <col min="4" max="4" width="29.42578125" style="9" customWidth="1"/>
    <col min="5" max="5" width="41.140625" style="5" customWidth="1"/>
    <col min="6" max="6" width="12.85546875" style="9" customWidth="1"/>
    <col min="7" max="7" width="17.28515625" style="9" customWidth="1"/>
    <col min="8" max="8" width="17.85546875" style="9" customWidth="1"/>
    <col min="9" max="9" width="19.42578125" style="9" customWidth="1"/>
    <col min="10" max="10" width="19.28515625" style="9" customWidth="1"/>
    <col min="11" max="11" width="20.5703125" style="9" customWidth="1"/>
    <col min="12" max="12" width="25.42578125" style="10" customWidth="1"/>
    <col min="13" max="13" width="27.140625" style="10" customWidth="1"/>
    <col min="14" max="14" width="21.140625" style="10" customWidth="1"/>
    <col min="15" max="15" width="13.42578125" style="9" customWidth="1"/>
    <col min="16" max="18" width="16.7109375" style="9" customWidth="1"/>
    <col min="19" max="21" width="13.140625" style="9" bestFit="1" customWidth="1"/>
    <col min="22" max="16384" width="9.140625" style="9"/>
  </cols>
  <sheetData>
    <row r="1" spans="1:27" ht="77.25" customHeight="1" x14ac:dyDescent="0.25">
      <c r="B1" s="34" t="s">
        <v>55</v>
      </c>
      <c r="C1" s="34"/>
      <c r="D1" s="34"/>
      <c r="F1" s="6"/>
      <c r="G1" s="7"/>
      <c r="H1" s="8"/>
      <c r="I1" s="8"/>
      <c r="O1" s="4"/>
      <c r="P1" s="35" t="s">
        <v>56</v>
      </c>
      <c r="Q1" s="35"/>
      <c r="R1" s="35"/>
      <c r="S1" s="35"/>
      <c r="T1" s="35"/>
      <c r="U1" s="35"/>
      <c r="V1" s="1"/>
      <c r="W1" s="1"/>
      <c r="X1" s="1"/>
    </row>
    <row r="2" spans="1:27" x14ac:dyDescent="0.25">
      <c r="C2" s="2"/>
      <c r="D2" s="2"/>
      <c r="F2" s="6"/>
      <c r="G2" s="7"/>
      <c r="H2" s="8"/>
      <c r="I2" s="8"/>
      <c r="J2" s="4"/>
      <c r="O2" s="4"/>
      <c r="P2" s="2"/>
      <c r="Q2" s="2"/>
      <c r="R2" s="2"/>
    </row>
    <row r="3" spans="1:27" ht="15.75" customHeight="1" x14ac:dyDescent="0.25">
      <c r="A3" s="27" t="s">
        <v>21</v>
      </c>
      <c r="B3" s="30" t="s">
        <v>1</v>
      </c>
      <c r="C3" s="30" t="s">
        <v>2</v>
      </c>
      <c r="D3" s="29" t="s">
        <v>3</v>
      </c>
      <c r="E3" s="29" t="s">
        <v>4</v>
      </c>
      <c r="F3" s="29" t="s">
        <v>5</v>
      </c>
      <c r="G3" s="33" t="s">
        <v>41</v>
      </c>
      <c r="H3" s="31" t="s">
        <v>7</v>
      </c>
      <c r="I3" s="31" t="s">
        <v>6</v>
      </c>
      <c r="J3" s="31" t="s">
        <v>9</v>
      </c>
      <c r="K3" s="33" t="s">
        <v>8</v>
      </c>
      <c r="L3" s="29" t="s">
        <v>10</v>
      </c>
      <c r="M3" s="29" t="s">
        <v>11</v>
      </c>
      <c r="N3" s="29" t="s">
        <v>12</v>
      </c>
      <c r="O3" s="37" t="s">
        <v>13</v>
      </c>
      <c r="P3" s="36" t="s">
        <v>14</v>
      </c>
      <c r="Q3" s="36"/>
      <c r="R3" s="36"/>
      <c r="S3" s="36"/>
      <c r="T3" s="36"/>
      <c r="U3" s="36"/>
    </row>
    <row r="4" spans="1:27" ht="121.5" customHeight="1" x14ac:dyDescent="0.25">
      <c r="A4" s="28"/>
      <c r="B4" s="30"/>
      <c r="C4" s="30"/>
      <c r="D4" s="29"/>
      <c r="E4" s="29"/>
      <c r="F4" s="29"/>
      <c r="G4" s="33"/>
      <c r="H4" s="32"/>
      <c r="I4" s="32"/>
      <c r="J4" s="32"/>
      <c r="K4" s="33"/>
      <c r="L4" s="29"/>
      <c r="M4" s="29"/>
      <c r="N4" s="29"/>
      <c r="O4" s="38"/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7" s="11" customFormat="1" ht="78.75" x14ac:dyDescent="0.25">
      <c r="A5" s="26">
        <v>1</v>
      </c>
      <c r="B5" s="20">
        <v>240157</v>
      </c>
      <c r="C5" s="20" t="s">
        <v>22</v>
      </c>
      <c r="D5" s="20" t="s">
        <v>24</v>
      </c>
      <c r="E5" s="20" t="s">
        <v>25</v>
      </c>
      <c r="F5" s="20" t="s">
        <v>23</v>
      </c>
      <c r="G5" s="14">
        <v>18325.72</v>
      </c>
      <c r="H5" s="15">
        <v>17042.91</v>
      </c>
      <c r="I5" s="24">
        <v>16493.14</v>
      </c>
      <c r="J5" s="15">
        <v>754319196.60000002</v>
      </c>
      <c r="K5" s="15">
        <f t="shared" ref="K5:K12" si="0">O5*I5</f>
        <v>729986376.39999998</v>
      </c>
      <c r="L5" s="16" t="s">
        <v>36</v>
      </c>
      <c r="M5" s="16" t="s">
        <v>37</v>
      </c>
      <c r="N5" s="17" t="s">
        <v>53</v>
      </c>
      <c r="O5" s="18">
        <f t="shared" ref="O5:O10" si="1">SUM(P5:U5)</f>
        <v>44260</v>
      </c>
      <c r="P5" s="18">
        <v>8880</v>
      </c>
      <c r="Q5" s="18">
        <v>11760</v>
      </c>
      <c r="R5" s="18">
        <v>9020</v>
      </c>
      <c r="S5" s="18">
        <v>7220</v>
      </c>
      <c r="T5" s="18">
        <v>5400</v>
      </c>
      <c r="U5" s="18">
        <v>1980</v>
      </c>
    </row>
    <row r="6" spans="1:27" s="11" customFormat="1" ht="56.25" customHeight="1" x14ac:dyDescent="0.25">
      <c r="A6" s="26">
        <v>2</v>
      </c>
      <c r="B6" s="20">
        <v>240456</v>
      </c>
      <c r="C6" s="20" t="s">
        <v>22</v>
      </c>
      <c r="D6" s="20" t="s">
        <v>26</v>
      </c>
      <c r="E6" s="20" t="s">
        <v>27</v>
      </c>
      <c r="F6" s="20" t="s">
        <v>28</v>
      </c>
      <c r="G6" s="14">
        <v>16508.099999999999</v>
      </c>
      <c r="H6" s="15">
        <v>15352.53</v>
      </c>
      <c r="I6" s="24">
        <v>14857.29</v>
      </c>
      <c r="J6" s="15">
        <v>659084112.89999998</v>
      </c>
      <c r="K6" s="15">
        <f t="shared" si="0"/>
        <v>637823459.70000005</v>
      </c>
      <c r="L6" s="16" t="s">
        <v>42</v>
      </c>
      <c r="M6" s="16" t="s">
        <v>39</v>
      </c>
      <c r="N6" s="17" t="s">
        <v>54</v>
      </c>
      <c r="O6" s="18">
        <f t="shared" si="1"/>
        <v>42930</v>
      </c>
      <c r="P6" s="18">
        <v>8275</v>
      </c>
      <c r="Q6" s="18">
        <v>12525</v>
      </c>
      <c r="R6" s="18">
        <v>11420</v>
      </c>
      <c r="S6" s="18">
        <v>5385</v>
      </c>
      <c r="T6" s="18">
        <v>3675</v>
      </c>
      <c r="U6" s="18">
        <v>1650</v>
      </c>
    </row>
    <row r="7" spans="1:27" s="11" customFormat="1" ht="148.5" customHeight="1" x14ac:dyDescent="0.25">
      <c r="A7" s="26">
        <v>3</v>
      </c>
      <c r="B7" s="20">
        <v>241258</v>
      </c>
      <c r="C7" s="20" t="s">
        <v>22</v>
      </c>
      <c r="D7" s="20" t="s">
        <v>29</v>
      </c>
      <c r="E7" s="20" t="s">
        <v>30</v>
      </c>
      <c r="F7" s="20" t="s">
        <v>31</v>
      </c>
      <c r="G7" s="14">
        <v>38272.5</v>
      </c>
      <c r="H7" s="15">
        <v>35593.42</v>
      </c>
      <c r="I7" s="24">
        <v>34445.25</v>
      </c>
      <c r="J7" s="15">
        <v>7830552.3999999994</v>
      </c>
      <c r="K7" s="15">
        <f t="shared" si="0"/>
        <v>7577955</v>
      </c>
      <c r="L7" s="16" t="s">
        <v>40</v>
      </c>
      <c r="M7" s="16" t="s">
        <v>29</v>
      </c>
      <c r="N7" s="17" t="s">
        <v>51</v>
      </c>
      <c r="O7" s="18">
        <f t="shared" si="1"/>
        <v>220</v>
      </c>
      <c r="P7" s="18">
        <v>124</v>
      </c>
      <c r="Q7" s="18">
        <v>24</v>
      </c>
      <c r="R7" s="18">
        <v>24</v>
      </c>
      <c r="S7" s="18">
        <v>48</v>
      </c>
      <c r="T7" s="22">
        <v>0</v>
      </c>
      <c r="U7" s="22">
        <v>0</v>
      </c>
    </row>
    <row r="8" spans="1:27" s="11" customFormat="1" ht="47.25" x14ac:dyDescent="0.25">
      <c r="A8" s="26">
        <v>4</v>
      </c>
      <c r="B8" s="20">
        <v>241513</v>
      </c>
      <c r="C8" s="20" t="s">
        <v>22</v>
      </c>
      <c r="D8" s="20" t="s">
        <v>32</v>
      </c>
      <c r="E8" s="20" t="s">
        <v>33</v>
      </c>
      <c r="F8" s="20" t="s">
        <v>0</v>
      </c>
      <c r="G8" s="14">
        <v>72.94</v>
      </c>
      <c r="H8" s="15">
        <v>67.83</v>
      </c>
      <c r="I8" s="24">
        <v>65.64</v>
      </c>
      <c r="J8" s="15">
        <v>678.3</v>
      </c>
      <c r="K8" s="15">
        <f t="shared" si="0"/>
        <v>656.4</v>
      </c>
      <c r="L8" s="16" t="s">
        <v>38</v>
      </c>
      <c r="M8" s="17" t="s">
        <v>32</v>
      </c>
      <c r="N8" s="17" t="s">
        <v>52</v>
      </c>
      <c r="O8" s="18">
        <f t="shared" si="1"/>
        <v>10</v>
      </c>
      <c r="P8" s="18">
        <v>10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</row>
    <row r="9" spans="1:27" s="11" customFormat="1" ht="47.25" x14ac:dyDescent="0.25">
      <c r="A9" s="26">
        <v>5</v>
      </c>
      <c r="B9" s="20">
        <v>241514</v>
      </c>
      <c r="C9" s="20" t="s">
        <v>22</v>
      </c>
      <c r="D9" s="20" t="s">
        <v>32</v>
      </c>
      <c r="E9" s="20" t="s">
        <v>34</v>
      </c>
      <c r="F9" s="20" t="s">
        <v>0</v>
      </c>
      <c r="G9" s="14">
        <v>146.19</v>
      </c>
      <c r="H9" s="15">
        <v>135.94999999999999</v>
      </c>
      <c r="I9" s="24">
        <v>131.57</v>
      </c>
      <c r="J9" s="15">
        <v>13594.999999999998</v>
      </c>
      <c r="K9" s="15">
        <f t="shared" si="0"/>
        <v>13157</v>
      </c>
      <c r="L9" s="16" t="s">
        <v>38</v>
      </c>
      <c r="M9" s="17" t="s">
        <v>32</v>
      </c>
      <c r="N9" s="17" t="s">
        <v>52</v>
      </c>
      <c r="O9" s="18">
        <f t="shared" si="1"/>
        <v>100</v>
      </c>
      <c r="P9" s="18">
        <v>100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1"/>
      <c r="W9" s="1"/>
    </row>
    <row r="10" spans="1:27" s="11" customFormat="1" ht="47.25" x14ac:dyDescent="0.25">
      <c r="A10" s="26">
        <v>6</v>
      </c>
      <c r="B10" s="20">
        <v>241516</v>
      </c>
      <c r="C10" s="20" t="s">
        <v>22</v>
      </c>
      <c r="D10" s="20" t="s">
        <v>32</v>
      </c>
      <c r="E10" s="20" t="s">
        <v>35</v>
      </c>
      <c r="F10" s="20" t="s">
        <v>0</v>
      </c>
      <c r="G10" s="14">
        <v>96.93</v>
      </c>
      <c r="H10" s="15">
        <v>90.14</v>
      </c>
      <c r="I10" s="24">
        <v>87.23</v>
      </c>
      <c r="J10" s="15">
        <v>36957.4</v>
      </c>
      <c r="K10" s="15">
        <f t="shared" si="0"/>
        <v>35764.300000000003</v>
      </c>
      <c r="L10" s="16" t="s">
        <v>38</v>
      </c>
      <c r="M10" s="17" t="s">
        <v>32</v>
      </c>
      <c r="N10" s="17" t="s">
        <v>52</v>
      </c>
      <c r="O10" s="18">
        <f t="shared" si="1"/>
        <v>410</v>
      </c>
      <c r="P10" s="18">
        <v>410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1"/>
      <c r="W10" s="1"/>
    </row>
    <row r="11" spans="1:27" s="5" customFormat="1" ht="94.5" x14ac:dyDescent="0.25">
      <c r="A11" s="26">
        <v>7</v>
      </c>
      <c r="B11" s="23">
        <v>241285</v>
      </c>
      <c r="C11" s="21" t="s">
        <v>43</v>
      </c>
      <c r="D11" s="21" t="s">
        <v>44</v>
      </c>
      <c r="E11" s="21" t="s">
        <v>45</v>
      </c>
      <c r="F11" s="21" t="s">
        <v>0</v>
      </c>
      <c r="G11" s="14">
        <v>4225.03</v>
      </c>
      <c r="H11" s="15">
        <v>3929.27</v>
      </c>
      <c r="I11" s="24">
        <v>3802.52</v>
      </c>
      <c r="J11" s="15">
        <v>786007241.52999997</v>
      </c>
      <c r="K11" s="15">
        <f t="shared" si="0"/>
        <v>760652298.27999997</v>
      </c>
      <c r="L11" s="19" t="s">
        <v>47</v>
      </c>
      <c r="M11" s="19" t="s">
        <v>48</v>
      </c>
      <c r="N11" s="19" t="s">
        <v>50</v>
      </c>
      <c r="O11" s="25">
        <f>SUM(P11:U11)</f>
        <v>200039</v>
      </c>
      <c r="P11" s="25">
        <v>102948</v>
      </c>
      <c r="Q11" s="25">
        <v>35259</v>
      </c>
      <c r="R11" s="25">
        <v>16888</v>
      </c>
      <c r="S11" s="25">
        <v>23939</v>
      </c>
      <c r="T11" s="25">
        <v>17817</v>
      </c>
      <c r="U11" s="25">
        <v>3188</v>
      </c>
    </row>
    <row r="12" spans="1:27" s="5" customFormat="1" ht="94.5" x14ac:dyDescent="0.25">
      <c r="A12" s="26">
        <v>8</v>
      </c>
      <c r="B12" s="23">
        <v>241286</v>
      </c>
      <c r="C12" s="21" t="s">
        <v>43</v>
      </c>
      <c r="D12" s="21" t="s">
        <v>44</v>
      </c>
      <c r="E12" s="21" t="s">
        <v>46</v>
      </c>
      <c r="F12" s="21" t="s">
        <v>0</v>
      </c>
      <c r="G12" s="14">
        <v>4652.1499999999996</v>
      </c>
      <c r="H12" s="15">
        <v>4326.49</v>
      </c>
      <c r="I12" s="24">
        <v>4186.93</v>
      </c>
      <c r="J12" s="15">
        <v>146170464.65000001</v>
      </c>
      <c r="K12" s="15">
        <f t="shared" si="0"/>
        <v>141455430.05000001</v>
      </c>
      <c r="L12" s="19" t="s">
        <v>47</v>
      </c>
      <c r="M12" s="19" t="s">
        <v>49</v>
      </c>
      <c r="N12" s="19" t="s">
        <v>50</v>
      </c>
      <c r="O12" s="25">
        <f>SUM(P12:U12)</f>
        <v>33785</v>
      </c>
      <c r="P12" s="25">
        <v>16640</v>
      </c>
      <c r="Q12" s="25">
        <v>6212</v>
      </c>
      <c r="R12" s="25">
        <v>2426</v>
      </c>
      <c r="S12" s="25">
        <v>4661</v>
      </c>
      <c r="T12" s="25">
        <v>3062</v>
      </c>
      <c r="U12" s="25">
        <v>784</v>
      </c>
    </row>
    <row r="14" spans="1:27" x14ac:dyDescent="0.25"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x14ac:dyDescent="0.25"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x14ac:dyDescent="0.25">
      <c r="H16" s="12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6:24" ht="18.75" x14ac:dyDescent="0.3">
      <c r="P17" s="13"/>
      <c r="Q17" s="13"/>
      <c r="R17" s="13"/>
      <c r="S17" s="13"/>
      <c r="T17" s="13"/>
      <c r="U17" s="13"/>
      <c r="V17" s="13"/>
      <c r="W17" s="13"/>
      <c r="X17" s="13"/>
    </row>
  </sheetData>
  <sheetProtection algorithmName="SHA-512" hashValue="XTFvjiZARu8bjcycDpyEwS2QXKY3bpdempBSuNhPnW3l6ifawHzvViEdEV/x4EQ0TIE8dCKoXO9ENcsyRlWQog==" saltValue="l17MXe6BMWz13lD0jRpgxQ==" spinCount="100000" sheet="1" objects="1" scenarios="1"/>
  <autoFilter ref="A4:AA4"/>
  <mergeCells count="18">
    <mergeCell ref="B1:D1"/>
    <mergeCell ref="P1:U1"/>
    <mergeCell ref="M3:M4"/>
    <mergeCell ref="N3:N4"/>
    <mergeCell ref="P3:U3"/>
    <mergeCell ref="O3:O4"/>
    <mergeCell ref="A3:A4"/>
    <mergeCell ref="J3:J4"/>
    <mergeCell ref="L3:L4"/>
    <mergeCell ref="F3:F4"/>
    <mergeCell ref="B3:B4"/>
    <mergeCell ref="C3:C4"/>
    <mergeCell ref="D3:D4"/>
    <mergeCell ref="E3:E4"/>
    <mergeCell ref="H3:H4"/>
    <mergeCell ref="I3:I4"/>
    <mergeCell ref="K3:K4"/>
    <mergeCell ref="G3:G4"/>
  </mergeCells>
  <pageMargins left="0.25" right="0.25" top="0.75" bottom="0.75" header="0.3" footer="0.3"/>
  <pageSetup paperSize="9" scale="3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2023-11-02T03:27:28Z</dcterms:modified>
</cp:coreProperties>
</file>